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9040" windowHeight="16440"/>
  </bookViews>
  <sheets>
    <sheet name="TOP STAY SE" sheetId="5" r:id="rId1"/>
  </sheets>
  <definedNames>
    <definedName name="Z_947B752F_E4E5_4C5C_81CB_1317F626B06B_.wvu.Cols" localSheetId="0" hidden="1">'TOP STAY SE'!$G:$J</definedName>
  </definedNames>
  <calcPr calcId="124519"/>
  <customWorkbookViews>
    <customWorkbookView name="DTC" guid="{947B752F-E4E5-4C5C-81CB-1317F626B06B}" maximized="1" xWindow="-11" yWindow="-11" windowWidth="3862" windowHeight="212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5"/>
  <c r="J33" s="1"/>
  <c r="J32" s="1"/>
  <c r="J31" s="1"/>
  <c r="J30" s="1"/>
  <c r="I34"/>
  <c r="I33"/>
  <c r="I32"/>
  <c r="I31"/>
  <c r="I30"/>
  <c r="I29"/>
  <c r="I28"/>
  <c r="J29" l="1"/>
  <c r="C33" s="1"/>
  <c r="D33" s="1"/>
  <c r="J14"/>
  <c r="J13" s="1"/>
  <c r="J12" s="1"/>
  <c r="J11" s="1"/>
  <c r="J10" s="1"/>
  <c r="I14"/>
  <c r="I13"/>
  <c r="I12"/>
  <c r="I11"/>
  <c r="I10"/>
  <c r="I9"/>
  <c r="I8"/>
  <c r="J9" l="1"/>
  <c r="C13" s="1"/>
  <c r="D13" s="1"/>
</calcChain>
</file>

<file path=xl/sharedStrings.xml><?xml version="1.0" encoding="utf-8"?>
<sst xmlns="http://schemas.openxmlformats.org/spreadsheetml/2006/main" count="64" uniqueCount="38">
  <si>
    <t>Материал</t>
  </si>
  <si>
    <t>ДСП 16 мм</t>
  </si>
  <si>
    <t>ДСП 18 мм</t>
  </si>
  <si>
    <t>МДФ 16 мм</t>
  </si>
  <si>
    <t>Массив дерева 16 мм</t>
  </si>
  <si>
    <t>Массив дерева 18 мм</t>
  </si>
  <si>
    <t xml:space="preserve">Алюминиевая рамка со стеклом </t>
  </si>
  <si>
    <t xml:space="preserve">Индекс </t>
  </si>
  <si>
    <t>Вес фасада, кг.</t>
  </si>
  <si>
    <t>+</t>
  </si>
  <si>
    <t>1. Введите размеры фасада и вес ручки:</t>
  </si>
  <si>
    <t>Пределы значений индекса</t>
  </si>
  <si>
    <t>Среднее значение индекса</t>
  </si>
  <si>
    <t>Артикул механизма</t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</si>
  <si>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миллиметры</t>
    </r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</si>
  <si>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</si>
  <si>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t>Вес 1м2</t>
  </si>
  <si>
    <t>Расчет</t>
  </si>
  <si>
    <t>Формула</t>
  </si>
  <si>
    <t>Х</t>
  </si>
  <si>
    <t>МДФ 18/19 мм</t>
  </si>
  <si>
    <t>Счетчик списка SF:</t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</si>
  <si>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миллиметры (max. 600мм)</t>
    </r>
  </si>
  <si>
    <r>
      <t>ТOP STAY  (SE00A</t>
    </r>
    <r>
      <rPr>
        <b/>
        <sz val="11"/>
        <color theme="2" tint="-0.749992370372631"/>
        <rFont val="Calibri"/>
        <family val="2"/>
        <charset val="204"/>
        <scheme val="minor"/>
      </rPr>
      <t>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</si>
  <si>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r>
      <t>ТOP STAY  (SE00A</t>
    </r>
    <r>
      <rPr>
        <b/>
        <sz val="11"/>
        <color theme="2" tint="-0.749992370372631"/>
        <rFont val="Calibri"/>
        <family val="2"/>
        <charset val="204"/>
        <scheme val="minor"/>
      </rPr>
      <t>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</si>
  <si>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r>
      <t>ТOP STAY  (SE00A</t>
    </r>
    <r>
      <rPr>
        <b/>
        <sz val="11"/>
        <color theme="2" tint="-0.749992370372631"/>
        <rFont val="Calibri"/>
        <family val="2"/>
        <charset val="204"/>
        <scheme val="minor"/>
      </rPr>
      <t>H</t>
    </r>
    <r>
      <rPr>
        <sz val="11"/>
        <color theme="2" tint="-0.749992370372631"/>
        <rFont val="Calibri"/>
        <family val="2"/>
        <charset val="204"/>
        <scheme val="minor"/>
      </rPr>
      <t>)   strong</t>
    </r>
  </si>
  <si>
    <t>500 - 1500</t>
  </si>
  <si>
    <t>200 - 1000</t>
  </si>
  <si>
    <t>960 - 2350</t>
  </si>
  <si>
    <t>500 - 1400</t>
  </si>
  <si>
    <t>960 - 2050</t>
  </si>
  <si>
    <r>
      <t>ТOP STAY  (SE2FA</t>
    </r>
    <r>
      <rPr>
        <b/>
        <sz val="11"/>
        <color theme="2" tint="-0.749992370372631"/>
        <rFont val="Calibri"/>
        <family val="2"/>
        <charset val="204"/>
        <scheme val="minor"/>
      </rPr>
      <t>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</si>
  <si>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r>
      <t>ТOP STAY  (SE2FA</t>
    </r>
    <r>
      <rPr>
        <b/>
        <sz val="11"/>
        <color theme="2" tint="-0.749992370372631"/>
        <rFont val="Calibri"/>
        <family val="2"/>
        <charset val="204"/>
        <scheme val="minor"/>
      </rPr>
      <t>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</si>
  <si>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r>
      <t>ТOP STAY  (SE2FA</t>
    </r>
    <r>
      <rPr>
        <b/>
        <sz val="11"/>
        <color theme="2" tint="-0.749992370372631"/>
        <rFont val="Calibri"/>
        <family val="2"/>
        <charset val="204"/>
        <scheme val="minor"/>
      </rPr>
      <t>H</t>
    </r>
    <r>
      <rPr>
        <sz val="11"/>
        <color theme="2" tint="-0.749992370372631"/>
        <rFont val="Calibri"/>
        <family val="2"/>
        <charset val="204"/>
        <scheme val="minor"/>
      </rPr>
      <t>)   strong</t>
    </r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</si>
  <si>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FFC000"/>
        <rFont val="Segoe UI"/>
        <family val="2"/>
        <charset val="204"/>
      </rPr>
      <t>SE</t>
    </r>
    <r>
      <rPr>
        <b/>
        <sz val="36"/>
        <color rgb="FFFFC000"/>
        <rFont val="Segoe UI"/>
        <family val="2"/>
        <charset val="204"/>
      </rPr>
      <t xml:space="preserve"> </t>
    </r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</si>
  <si>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FFC000"/>
        <rFont val="Segoe UI"/>
        <family val="2"/>
        <charset val="204"/>
      </rPr>
      <t>SE push</t>
    </r>
    <r>
      <rPr>
        <b/>
        <sz val="36"/>
        <color theme="2" tint="-0.749992370372631"/>
        <rFont val="Segoe UI"/>
        <family val="2"/>
        <charset val="204"/>
      </rPr>
      <t xml:space="preserve"> </t>
    </r>
  </si>
  <si>
    <r>
      <t xml:space="preserve">2. Из раскрывающегося списка выберите материал фасада и получите значение </t>
    </r>
    <r>
      <rPr>
        <b/>
        <sz val="11"/>
        <rFont val="Calibri"/>
        <family val="2"/>
        <charset val="204"/>
        <scheme val="minor"/>
      </rPr>
      <t xml:space="preserve">индекса </t>
    </r>
  </si>
  <si>
    <r>
      <t xml:space="preserve">3. Выберите модель подъемного механизма TOP STAYS </t>
    </r>
    <r>
      <rPr>
        <b/>
        <sz val="11"/>
        <rFont val="Calibri"/>
        <family val="2"/>
        <charset val="204"/>
        <scheme val="minor"/>
      </rPr>
      <t xml:space="preserve">SE </t>
    </r>
    <r>
      <rPr>
        <sz val="11"/>
        <rFont val="Calibri"/>
        <family val="2"/>
        <charset val="204"/>
        <scheme val="minor"/>
      </rPr>
      <t>соответствующего полученному индексу. Значение индекса должно попадать в пределы значений для отдельного механизма. Чем ближе индекс к среднему значению тем проще будет осуществляться регулировка механизма.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</si>
</sst>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b/>
      <sz val="36"/>
      <color theme="2" tint="-0.749992370372631"/>
      <name val="Segoe U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rgb="FFFFC000"/>
      <name val="Segoe UI"/>
      <family val="2"/>
      <charset val="204"/>
    </font>
    <font>
      <b/>
      <sz val="36"/>
      <color rgb="FFFFC000"/>
      <name val="Segoe U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4" borderId="3" xfId="2" applyFont="1" applyFill="1" applyBorder="1" applyAlignment="1" applyProtection="1">
      <alignment horizontal="center" vertical="center"/>
      <protection hidden="1"/>
    </xf>
    <xf numFmtId="0" fontId="3" fillId="4" borderId="8" xfId="2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11" xfId="1" applyFont="1" applyFill="1" applyBorder="1" applyAlignment="1" applyProtection="1">
      <alignment horizontal="center"/>
      <protection hidden="1"/>
    </xf>
    <xf numFmtId="0" fontId="3" fillId="4" borderId="18" xfId="2" applyFont="1" applyFill="1" applyBorder="1" applyAlignment="1" applyProtection="1">
      <alignment horizontal="center" vertical="center"/>
      <protection hidden="1"/>
    </xf>
    <xf numFmtId="0" fontId="3" fillId="4" borderId="2" xfId="2" applyFont="1" applyFill="1" applyBorder="1" applyAlignment="1" applyProtection="1">
      <alignment horizontal="center" vertical="center"/>
      <protection hidden="1"/>
    </xf>
    <xf numFmtId="0" fontId="3" fillId="4" borderId="19" xfId="2" applyFont="1" applyFill="1" applyBorder="1" applyAlignment="1" applyProtection="1">
      <alignment horizontal="center" vertical="center"/>
      <protection hidden="1"/>
    </xf>
    <xf numFmtId="0" fontId="3" fillId="0" borderId="10" xfId="1" applyFont="1" applyFill="1" applyBorder="1" applyAlignment="1" applyProtection="1">
      <alignment horizontal="center" vertical="center"/>
      <protection locked="0" hidden="1"/>
    </xf>
    <xf numFmtId="0" fontId="3" fillId="0" borderId="11" xfId="1" applyFont="1" applyFill="1" applyBorder="1" applyAlignment="1" applyProtection="1">
      <alignment horizontal="center" vertical="center"/>
      <protection locked="0" hidden="1"/>
    </xf>
    <xf numFmtId="0" fontId="3" fillId="0" borderId="12" xfId="1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3" fillId="4" borderId="1" xfId="2" applyFont="1" applyFill="1" applyBorder="1" applyAlignment="1" applyProtection="1">
      <alignment horizontal="center" vertical="center"/>
      <protection hidden="1"/>
    </xf>
    <xf numFmtId="2" fontId="3" fillId="4" borderId="11" xfId="0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left" vertical="center"/>
      <protection hidden="1"/>
    </xf>
    <xf numFmtId="0" fontId="3" fillId="4" borderId="10" xfId="1" applyFont="1" applyFill="1" applyBorder="1" applyAlignment="1" applyProtection="1">
      <alignment horizontal="left" vertical="center"/>
      <protection hidden="1"/>
    </xf>
    <xf numFmtId="0" fontId="0" fillId="0" borderId="1" xfId="0" applyBorder="1" applyProtection="1">
      <protection locked="0"/>
    </xf>
    <xf numFmtId="0" fontId="3" fillId="4" borderId="1" xfId="2" applyFont="1" applyFill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27" xfId="0" applyFont="1" applyBorder="1" applyAlignment="1" applyProtection="1">
      <alignment horizontal="left" vertical="center"/>
      <protection hidden="1"/>
    </xf>
    <xf numFmtId="0" fontId="6" fillId="0" borderId="24" xfId="0" applyFont="1" applyBorder="1" applyAlignment="1" applyProtection="1">
      <alignment horizontal="left" vertical="center"/>
      <protection hidden="1"/>
    </xf>
    <xf numFmtId="0" fontId="6" fillId="0" borderId="2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5" xfId="0" applyFont="1" applyBorder="1" applyAlignment="1" applyProtection="1">
      <alignment horizontal="left" vertical="center"/>
      <protection hidden="1"/>
    </xf>
    <xf numFmtId="0" fontId="6" fillId="0" borderId="29" xfId="0" applyFont="1" applyBorder="1" applyAlignment="1" applyProtection="1">
      <alignment horizontal="left" vertical="center"/>
      <protection hidden="1"/>
    </xf>
    <xf numFmtId="0" fontId="6" fillId="0" borderId="20" xfId="0" applyFont="1" applyBorder="1" applyAlignment="1" applyProtection="1">
      <alignment horizontal="left" vertical="center"/>
      <protection hidden="1"/>
    </xf>
    <xf numFmtId="0" fontId="6" fillId="0" borderId="30" xfId="0" applyFont="1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 vertical="center"/>
    </xf>
    <xf numFmtId="0" fontId="11" fillId="5" borderId="22" xfId="1" applyFont="1" applyFill="1" applyBorder="1" applyAlignment="1" applyProtection="1">
      <alignment horizontal="center" vertical="center"/>
      <protection hidden="1"/>
    </xf>
    <xf numFmtId="0" fontId="11" fillId="5" borderId="23" xfId="1" applyFont="1" applyFill="1" applyBorder="1" applyAlignment="1" applyProtection="1">
      <alignment horizontal="center" vertical="center"/>
      <protection hidden="1"/>
    </xf>
    <xf numFmtId="0" fontId="12" fillId="5" borderId="31" xfId="1" applyFont="1" applyFill="1" applyBorder="1" applyAlignment="1" applyProtection="1">
      <alignment horizontal="center" vertical="center"/>
      <protection hidden="1"/>
    </xf>
    <xf numFmtId="0" fontId="12" fillId="5" borderId="32" xfId="1" applyFont="1" applyFill="1" applyBorder="1" applyAlignment="1" applyProtection="1">
      <alignment horizontal="center" vertical="center"/>
      <protection hidden="1"/>
    </xf>
    <xf numFmtId="0" fontId="12" fillId="5" borderId="33" xfId="1" applyFont="1" applyFill="1" applyBorder="1" applyAlignment="1" applyProtection="1">
      <alignment horizontal="center" vertical="center"/>
      <protection hidden="1"/>
    </xf>
    <xf numFmtId="0" fontId="5" fillId="4" borderId="0" xfId="2" applyFont="1" applyFill="1" applyBorder="1" applyAlignment="1" applyProtection="1">
      <alignment horizontal="center" vertical="center"/>
      <protection hidden="1"/>
    </xf>
    <xf numFmtId="0" fontId="5" fillId="4" borderId="20" xfId="2" applyFont="1" applyFill="1" applyBorder="1" applyAlignment="1" applyProtection="1">
      <alignment horizontal="center" vertical="center"/>
      <protection hidden="1"/>
    </xf>
    <xf numFmtId="1" fontId="4" fillId="4" borderId="16" xfId="0" applyNumberFormat="1" applyFont="1" applyFill="1" applyBorder="1" applyAlignment="1" applyProtection="1">
      <alignment horizontal="center" vertical="center"/>
      <protection hidden="1"/>
    </xf>
    <xf numFmtId="1" fontId="4" fillId="4" borderId="17" xfId="0" applyNumberFormat="1" applyFont="1" applyFill="1" applyBorder="1" applyAlignment="1" applyProtection="1">
      <alignment horizontal="center" vertical="center"/>
      <protection hidden="1"/>
    </xf>
    <xf numFmtId="0" fontId="11" fillId="5" borderId="21" xfId="1" applyFont="1" applyFill="1" applyBorder="1" applyAlignment="1" applyProtection="1">
      <alignment horizontal="center" vertical="center"/>
      <protection hidden="1"/>
    </xf>
    <xf numFmtId="0" fontId="12" fillId="5" borderId="5" xfId="1" applyFont="1" applyFill="1" applyBorder="1" applyAlignment="1" applyProtection="1">
      <alignment horizontal="center" vertical="center"/>
      <protection hidden="1"/>
    </xf>
    <xf numFmtId="0" fontId="12" fillId="5" borderId="6" xfId="1" applyFont="1" applyFill="1" applyBorder="1" applyAlignment="1" applyProtection="1">
      <alignment horizontal="center" vertical="center"/>
      <protection hidden="1"/>
    </xf>
    <xf numFmtId="0" fontId="12" fillId="5" borderId="7" xfId="1" applyFont="1" applyFill="1" applyBorder="1" applyAlignment="1" applyProtection="1">
      <alignment horizontal="center" vertical="center"/>
      <protection hidden="1"/>
    </xf>
    <xf numFmtId="0" fontId="1" fillId="5" borderId="13" xfId="1" applyFill="1" applyBorder="1" applyAlignment="1" applyProtection="1">
      <alignment horizontal="center"/>
      <protection hidden="1"/>
    </xf>
    <xf numFmtId="0" fontId="1" fillId="5" borderId="15" xfId="1" applyFill="1" applyBorder="1" applyAlignment="1" applyProtection="1">
      <alignment horizontal="center"/>
      <protection hidden="1"/>
    </xf>
    <xf numFmtId="0" fontId="4" fillId="4" borderId="4" xfId="2" applyFont="1" applyFill="1" applyBorder="1" applyAlignment="1" applyProtection="1">
      <alignment horizontal="center" vertical="center"/>
      <protection hidden="1"/>
    </xf>
    <xf numFmtId="0" fontId="4" fillId="4" borderId="14" xfId="2" applyFont="1" applyFill="1" applyBorder="1" applyAlignment="1" applyProtection="1">
      <alignment horizontal="center" vertical="center"/>
      <protection hidden="1"/>
    </xf>
    <xf numFmtId="0" fontId="12" fillId="5" borderId="5" xfId="1" applyFont="1" applyFill="1" applyBorder="1" applyAlignment="1" applyProtection="1">
      <alignment horizontal="center" vertical="center" wrapText="1"/>
      <protection hidden="1"/>
    </xf>
    <xf numFmtId="0" fontId="12" fillId="5" borderId="6" xfId="1" applyFont="1" applyFill="1" applyBorder="1" applyAlignment="1" applyProtection="1">
      <alignment horizontal="center" vertical="center" wrapText="1"/>
      <protection hidden="1"/>
    </xf>
    <xf numFmtId="0" fontId="12" fillId="5" borderId="7" xfId="1" applyFont="1" applyFill="1" applyBorder="1" applyAlignment="1" applyProtection="1">
      <alignment horizontal="center" vertical="center" wrapText="1"/>
      <protection hidden="1"/>
    </xf>
    <xf numFmtId="0" fontId="3" fillId="4" borderId="1" xfId="2" applyFont="1" applyFill="1" applyBorder="1" applyAlignment="1" applyProtection="1">
      <alignment horizontal="center" vertical="center"/>
      <protection hidden="1"/>
    </xf>
    <xf numFmtId="0" fontId="3" fillId="4" borderId="9" xfId="2" applyFont="1" applyFill="1" applyBorder="1" applyAlignment="1" applyProtection="1">
      <alignment horizontal="center" vertical="center"/>
      <protection hidden="1"/>
    </xf>
    <xf numFmtId="0" fontId="4" fillId="4" borderId="1" xfId="1" applyFont="1" applyFill="1" applyBorder="1" applyAlignment="1" applyProtection="1">
      <alignment horizontal="center"/>
      <protection hidden="1"/>
    </xf>
    <xf numFmtId="0" fontId="4" fillId="4" borderId="9" xfId="1" applyFont="1" applyFill="1" applyBorder="1" applyAlignment="1" applyProtection="1">
      <alignment horizontal="center"/>
      <protection hidden="1"/>
    </xf>
    <xf numFmtId="0" fontId="4" fillId="4" borderId="11" xfId="1" applyFont="1" applyFill="1" applyBorder="1" applyAlignment="1" applyProtection="1">
      <alignment horizontal="center"/>
      <protection hidden="1"/>
    </xf>
    <xf numFmtId="0" fontId="4" fillId="4" borderId="12" xfId="1" applyFont="1" applyFill="1" applyBorder="1" applyAlignment="1" applyProtection="1">
      <alignment horizontal="center"/>
      <protection hidden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C61C34"/>
      <color rgb="FFDD410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1592793</xdr:colOff>
      <xdr:row>0</xdr:row>
      <xdr:rowOff>83362</xdr:rowOff>
    </xdr:from>
    <xdr:ext cx="2678852" cy="1928934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58087" y="83362"/>
          <a:ext cx="2678852" cy="1928934"/>
        </a:xfrm>
        <a:prstGeom prst="rect">
          <a:avLst/>
        </a:prstGeom>
        <a:ln>
          <a:solidFill>
            <a:srgbClr val="FFC000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oneCellAnchor>
  <xdr:oneCellAnchor>
    <xdr:from>
      <xdr:col>1</xdr:col>
      <xdr:colOff>56725</xdr:colOff>
      <xdr:row>3</xdr:row>
      <xdr:rowOff>99550</xdr:rowOff>
    </xdr:from>
    <xdr:ext cx="3586623" cy="433452"/>
    <xdr:sp macro="" textlink="">
      <xdr:nvSpPr>
        <xdr:cNvPr id="9" name="Прямоугольник 8"/>
        <xdr:cNvSpPr/>
      </xdr:nvSpPr>
      <xdr:spPr>
        <a:xfrm>
          <a:off x="348078" y="1242550"/>
          <a:ext cx="3586623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 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xdr:oneCellAnchor>
    <xdr:from>
      <xdr:col>0</xdr:col>
      <xdr:colOff>231588</xdr:colOff>
      <xdr:row>4</xdr:row>
      <xdr:rowOff>147358</xdr:rowOff>
    </xdr:from>
    <xdr:ext cx="3914588" cy="336246"/>
    <xdr:sp macro="" textlink="">
      <xdr:nvSpPr>
        <xdr:cNvPr id="11" name="Прямоугольник 10"/>
        <xdr:cNvSpPr/>
      </xdr:nvSpPr>
      <xdr:spPr>
        <a:xfrm>
          <a:off x="231588" y="1671358"/>
          <a:ext cx="3914588" cy="3362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до ширины фасада 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600</a:t>
          </a:r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мм используйте один механизм</a:t>
          </a:r>
        </a:p>
      </xdr:txBody>
    </xdr:sp>
    <xdr:clientData/>
  </xdr:oneCellAnchor>
  <xdr:oneCellAnchor>
    <xdr:from>
      <xdr:col>2</xdr:col>
      <xdr:colOff>1600250</xdr:colOff>
      <xdr:row>20</xdr:row>
      <xdr:rowOff>83362</xdr:rowOff>
    </xdr:from>
    <xdr:ext cx="2678852" cy="1928934"/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5074" y="6358656"/>
          <a:ext cx="2678852" cy="1928934"/>
        </a:xfrm>
        <a:prstGeom prst="rect">
          <a:avLst/>
        </a:prstGeom>
        <a:ln>
          <a:solidFill>
            <a:srgbClr val="FFC000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oneCellAnchor>
  <xdr:oneCellAnchor>
    <xdr:from>
      <xdr:col>1</xdr:col>
      <xdr:colOff>21586</xdr:colOff>
      <xdr:row>23</xdr:row>
      <xdr:rowOff>99550</xdr:rowOff>
    </xdr:from>
    <xdr:ext cx="3656900" cy="433452"/>
    <xdr:sp macro="" textlink="">
      <xdr:nvSpPr>
        <xdr:cNvPr id="14" name="Прямоугольник 13"/>
        <xdr:cNvSpPr/>
      </xdr:nvSpPr>
      <xdr:spPr>
        <a:xfrm>
          <a:off x="312939" y="7540256"/>
          <a:ext cx="3656900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xdr:oneCellAnchor>
    <xdr:from>
      <xdr:col>0</xdr:col>
      <xdr:colOff>231588</xdr:colOff>
      <xdr:row>24</xdr:row>
      <xdr:rowOff>147358</xdr:rowOff>
    </xdr:from>
    <xdr:ext cx="3914588" cy="336246"/>
    <xdr:sp macro="" textlink="">
      <xdr:nvSpPr>
        <xdr:cNvPr id="15" name="Прямоугольник 14"/>
        <xdr:cNvSpPr/>
      </xdr:nvSpPr>
      <xdr:spPr>
        <a:xfrm>
          <a:off x="231588" y="7969064"/>
          <a:ext cx="3914588" cy="3362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до ширины фасада 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600</a:t>
          </a:r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мм используйте один механизм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38"/>
  <sheetViews>
    <sheetView tabSelected="1" topLeftCell="A4" zoomScale="85" zoomScaleNormal="85" workbookViewId="0">
      <selection activeCell="N9" sqref="N9"/>
    </sheetView>
  </sheetViews>
  <sheetFormatPr defaultRowHeight="15"/>
  <cols>
    <col min="1" max="1" width="4.42578125" customWidth="1"/>
    <col min="2" max="2" width="32.5703125" customWidth="1"/>
    <col min="3" max="3" width="30.5703125" customWidth="1"/>
    <col min="4" max="4" width="8.140625" customWidth="1"/>
    <col min="5" max="5" width="23.5703125" customWidth="1"/>
    <col min="6" max="6" width="17.7109375" customWidth="1"/>
    <col min="7" max="7" width="21" hidden="1" customWidth="1"/>
    <col min="8" max="8" width="12.85546875" hidden="1" customWidth="1"/>
    <col min="9" max="9" width="18" hidden="1" customWidth="1"/>
    <col min="10" max="10" width="14" hidden="1" customWidth="1"/>
    <col min="11" max="11" width="6.140625" hidden="1" customWidth="1"/>
    <col min="12" max="14" width="8.7109375" customWidth="1"/>
  </cols>
  <sheetData>
    <row r="1" spans="1:10" ht="30" customHeight="1">
      <c r="A1" s="20" t="s">
        <v>34</v>
      </c>
      <c r="B1" s="21"/>
      <c r="C1" s="21"/>
      <c r="D1" s="21"/>
      <c r="E1" s="22"/>
      <c r="H1" s="29" t="s">
        <v>21</v>
      </c>
      <c r="I1" s="29"/>
      <c r="J1" s="13">
        <v>1</v>
      </c>
    </row>
    <row r="2" spans="1:10" ht="30" customHeight="1">
      <c r="A2" s="23"/>
      <c r="B2" s="24"/>
      <c r="C2" s="24"/>
      <c r="D2" s="24"/>
      <c r="E2" s="25"/>
    </row>
    <row r="3" spans="1:10" ht="30" customHeight="1">
      <c r="A3" s="23"/>
      <c r="B3" s="24"/>
      <c r="C3" s="24"/>
      <c r="D3" s="24"/>
      <c r="E3" s="25"/>
    </row>
    <row r="4" spans="1:10" ht="30" customHeight="1">
      <c r="A4" s="23"/>
      <c r="B4" s="24"/>
      <c r="C4" s="24"/>
      <c r="D4" s="24"/>
      <c r="E4" s="25"/>
    </row>
    <row r="5" spans="1:10" ht="14.45" customHeight="1">
      <c r="A5" s="23"/>
      <c r="B5" s="24"/>
      <c r="C5" s="24"/>
      <c r="D5" s="24"/>
      <c r="E5" s="25"/>
    </row>
    <row r="6" spans="1:10" ht="14.45" customHeight="1">
      <c r="A6" s="23"/>
      <c r="B6" s="24"/>
      <c r="C6" s="24"/>
      <c r="D6" s="24"/>
      <c r="E6" s="25"/>
    </row>
    <row r="7" spans="1:10" ht="15" customHeight="1" thickBot="1">
      <c r="A7" s="26"/>
      <c r="B7" s="27"/>
      <c r="C7" s="27"/>
      <c r="D7" s="27"/>
      <c r="E7" s="28"/>
      <c r="G7" s="1" t="s">
        <v>0</v>
      </c>
      <c r="H7" s="1" t="s">
        <v>16</v>
      </c>
      <c r="I7" s="1" t="s">
        <v>17</v>
      </c>
      <c r="J7" s="1" t="s">
        <v>18</v>
      </c>
    </row>
    <row r="8" spans="1:10" ht="30" customHeight="1">
      <c r="A8" s="30">
        <v>1</v>
      </c>
      <c r="B8" s="32" t="s">
        <v>10</v>
      </c>
      <c r="C8" s="33"/>
      <c r="D8" s="33"/>
      <c r="E8" s="34"/>
      <c r="G8" s="18" t="s">
        <v>1</v>
      </c>
      <c r="H8" s="12">
        <v>10.9</v>
      </c>
      <c r="I8" s="12">
        <f>B10*C10/1000000*H8+E10/1000</f>
        <v>1.7849999999999999</v>
      </c>
      <c r="J8" s="13" t="s">
        <v>19</v>
      </c>
    </row>
    <row r="9" spans="1:10">
      <c r="A9" s="30"/>
      <c r="B9" s="6" t="s">
        <v>22</v>
      </c>
      <c r="C9" s="7" t="s">
        <v>14</v>
      </c>
      <c r="D9" s="35" t="s">
        <v>9</v>
      </c>
      <c r="E9" s="8" t="s">
        <v>15</v>
      </c>
      <c r="G9" s="18" t="s">
        <v>2</v>
      </c>
      <c r="H9" s="12">
        <v>12.2</v>
      </c>
      <c r="I9" s="12">
        <f>B10*C10/1000000*H9+E10/1000</f>
        <v>1.9799999999999998</v>
      </c>
      <c r="J9" s="12">
        <f>IF(J1=2,I9,J10)</f>
        <v>0</v>
      </c>
    </row>
    <row r="10" spans="1:10" ht="30" customHeight="1" thickBot="1">
      <c r="A10" s="31"/>
      <c r="B10" s="9">
        <v>300</v>
      </c>
      <c r="C10" s="10">
        <v>500</v>
      </c>
      <c r="D10" s="36"/>
      <c r="E10" s="11">
        <v>150</v>
      </c>
      <c r="G10" s="18" t="s">
        <v>3</v>
      </c>
      <c r="H10" s="12">
        <v>12.1</v>
      </c>
      <c r="I10" s="12">
        <f>B10*C10/1000000*H10+E10/1000</f>
        <v>1.9649999999999999</v>
      </c>
      <c r="J10" s="12">
        <f>IF(J1=3,I10,J11)</f>
        <v>0</v>
      </c>
    </row>
    <row r="11" spans="1:10" ht="30" customHeight="1">
      <c r="A11" s="39">
        <v>2</v>
      </c>
      <c r="B11" s="40" t="s">
        <v>36</v>
      </c>
      <c r="C11" s="41"/>
      <c r="D11" s="41"/>
      <c r="E11" s="42"/>
      <c r="G11" s="18" t="s">
        <v>20</v>
      </c>
      <c r="H11" s="12">
        <v>14.5</v>
      </c>
      <c r="I11" s="12">
        <f>B10*C10/1000000*H11+E10/1000</f>
        <v>2.3249999999999997</v>
      </c>
      <c r="J11" s="12">
        <f>IF(J1=4,I11,J12)</f>
        <v>0</v>
      </c>
    </row>
    <row r="12" spans="1:10" ht="16.5" customHeight="1">
      <c r="A12" s="30"/>
      <c r="B12" s="43"/>
      <c r="C12" s="2" t="s">
        <v>8</v>
      </c>
      <c r="D12" s="45" t="s">
        <v>7</v>
      </c>
      <c r="E12" s="46"/>
      <c r="G12" s="18" t="s">
        <v>4</v>
      </c>
      <c r="H12" s="12">
        <v>11</v>
      </c>
      <c r="I12" s="12">
        <f>B10*C10/1000000*H12+E10/1000</f>
        <v>1.7999999999999998</v>
      </c>
      <c r="J12" s="12">
        <f>IF(J1=5,I12,J13)</f>
        <v>0</v>
      </c>
    </row>
    <row r="13" spans="1:10" ht="30" customHeight="1" thickBot="1">
      <c r="A13" s="31"/>
      <c r="B13" s="44"/>
      <c r="C13" s="15">
        <f>IF(J1=1,I8,J9)</f>
        <v>1.7849999999999999</v>
      </c>
      <c r="D13" s="37">
        <f>C13*B10</f>
        <v>535.5</v>
      </c>
      <c r="E13" s="38"/>
      <c r="G13" s="18" t="s">
        <v>5</v>
      </c>
      <c r="H13" s="12">
        <v>12</v>
      </c>
      <c r="I13" s="12">
        <f>B10*C10/1000000*H13+E10/1000</f>
        <v>1.9499999999999997</v>
      </c>
      <c r="J13" s="12">
        <f>IF(J1=6,I13,J14)</f>
        <v>0</v>
      </c>
    </row>
    <row r="14" spans="1:10" ht="60" customHeight="1">
      <c r="A14" s="39">
        <v>3</v>
      </c>
      <c r="B14" s="47" t="s">
        <v>37</v>
      </c>
      <c r="C14" s="48"/>
      <c r="D14" s="48"/>
      <c r="E14" s="49"/>
      <c r="G14" s="18" t="s">
        <v>6</v>
      </c>
      <c r="H14" s="12">
        <v>11.2</v>
      </c>
      <c r="I14" s="12">
        <f>B10*C10/1000000*H14+E10/1000</f>
        <v>1.8299999999999998</v>
      </c>
      <c r="J14" s="12">
        <f>IF(J1=7,I14,J15)</f>
        <v>0</v>
      </c>
    </row>
    <row r="15" spans="1:10" ht="15.6" customHeight="1">
      <c r="A15" s="30"/>
      <c r="B15" s="3" t="s">
        <v>13</v>
      </c>
      <c r="C15" s="14" t="s">
        <v>11</v>
      </c>
      <c r="D15" s="50" t="s">
        <v>12</v>
      </c>
      <c r="E15" s="51"/>
    </row>
    <row r="16" spans="1:10">
      <c r="A16" s="30"/>
      <c r="B16" s="16" t="s">
        <v>23</v>
      </c>
      <c r="C16" s="4" t="s">
        <v>27</v>
      </c>
      <c r="D16" s="52">
        <v>600</v>
      </c>
      <c r="E16" s="53"/>
    </row>
    <row r="17" spans="1:10">
      <c r="A17" s="30"/>
      <c r="B17" s="16" t="s">
        <v>24</v>
      </c>
      <c r="C17" s="4" t="s">
        <v>26</v>
      </c>
      <c r="D17" s="52">
        <v>1000</v>
      </c>
      <c r="E17" s="53"/>
    </row>
    <row r="18" spans="1:10" ht="15.75" thickBot="1">
      <c r="A18" s="31"/>
      <c r="B18" s="17" t="s">
        <v>25</v>
      </c>
      <c r="C18" s="5" t="s">
        <v>28</v>
      </c>
      <c r="D18" s="54">
        <v>1655</v>
      </c>
      <c r="E18" s="55"/>
    </row>
    <row r="20" spans="1:10" ht="15.75" thickBot="1"/>
    <row r="21" spans="1:10" ht="30" customHeight="1">
      <c r="A21" s="20" t="s">
        <v>35</v>
      </c>
      <c r="B21" s="21"/>
      <c r="C21" s="21"/>
      <c r="D21" s="21"/>
      <c r="E21" s="22"/>
      <c r="H21" s="29" t="s">
        <v>21</v>
      </c>
      <c r="I21" s="29"/>
      <c r="J21" s="13">
        <v>1</v>
      </c>
    </row>
    <row r="22" spans="1:10" ht="30" customHeight="1">
      <c r="A22" s="23"/>
      <c r="B22" s="24"/>
      <c r="C22" s="24"/>
      <c r="D22" s="24"/>
      <c r="E22" s="25"/>
    </row>
    <row r="23" spans="1:10" ht="30" customHeight="1">
      <c r="A23" s="23"/>
      <c r="B23" s="24"/>
      <c r="C23" s="24"/>
      <c r="D23" s="24"/>
      <c r="E23" s="25"/>
    </row>
    <row r="24" spans="1:10" ht="30" customHeight="1">
      <c r="A24" s="23"/>
      <c r="B24" s="24"/>
      <c r="C24" s="24"/>
      <c r="D24" s="24"/>
      <c r="E24" s="25"/>
    </row>
    <row r="25" spans="1:10" ht="14.45" customHeight="1">
      <c r="A25" s="23"/>
      <c r="B25" s="24"/>
      <c r="C25" s="24"/>
      <c r="D25" s="24"/>
      <c r="E25" s="25"/>
    </row>
    <row r="26" spans="1:10" ht="14.45" customHeight="1">
      <c r="A26" s="23"/>
      <c r="B26" s="24"/>
      <c r="C26" s="24"/>
      <c r="D26" s="24"/>
      <c r="E26" s="25"/>
    </row>
    <row r="27" spans="1:10" ht="15" customHeight="1" thickBot="1">
      <c r="A27" s="26"/>
      <c r="B27" s="27"/>
      <c r="C27" s="27"/>
      <c r="D27" s="27"/>
      <c r="E27" s="28"/>
      <c r="G27" s="1" t="s">
        <v>0</v>
      </c>
      <c r="H27" s="1" t="s">
        <v>16</v>
      </c>
      <c r="I27" s="1" t="s">
        <v>17</v>
      </c>
      <c r="J27" s="1" t="s">
        <v>18</v>
      </c>
    </row>
    <row r="28" spans="1:10" ht="30" customHeight="1">
      <c r="A28" s="30">
        <v>1</v>
      </c>
      <c r="B28" s="32" t="s">
        <v>10</v>
      </c>
      <c r="C28" s="33"/>
      <c r="D28" s="33"/>
      <c r="E28" s="34"/>
      <c r="G28" s="18" t="s">
        <v>1</v>
      </c>
      <c r="H28" s="12">
        <v>10.9</v>
      </c>
      <c r="I28" s="12">
        <f>B30*C30/1000000*H28+E30/1000</f>
        <v>1.7849999999999999</v>
      </c>
      <c r="J28" s="13" t="s">
        <v>19</v>
      </c>
    </row>
    <row r="29" spans="1:10">
      <c r="A29" s="30"/>
      <c r="B29" s="6" t="s">
        <v>22</v>
      </c>
      <c r="C29" s="7" t="s">
        <v>14</v>
      </c>
      <c r="D29" s="35" t="s">
        <v>9</v>
      </c>
      <c r="E29" s="8" t="s">
        <v>15</v>
      </c>
      <c r="G29" s="18" t="s">
        <v>2</v>
      </c>
      <c r="H29" s="12">
        <v>12.2</v>
      </c>
      <c r="I29" s="12">
        <f>B30*C30/1000000*H29+E30/1000</f>
        <v>1.9799999999999998</v>
      </c>
      <c r="J29" s="12">
        <f>IF(J21=2,I29,J30)</f>
        <v>0</v>
      </c>
    </row>
    <row r="30" spans="1:10" ht="30" customHeight="1" thickBot="1">
      <c r="A30" s="31"/>
      <c r="B30" s="9">
        <v>300</v>
      </c>
      <c r="C30" s="10">
        <v>500</v>
      </c>
      <c r="D30" s="36"/>
      <c r="E30" s="11">
        <v>150</v>
      </c>
      <c r="G30" s="18" t="s">
        <v>3</v>
      </c>
      <c r="H30" s="12">
        <v>12.1</v>
      </c>
      <c r="I30" s="12">
        <f>B30*C30/1000000*H30+E30/1000</f>
        <v>1.9649999999999999</v>
      </c>
      <c r="J30" s="12">
        <f>IF(J21=3,I30,J31)</f>
        <v>0</v>
      </c>
    </row>
    <row r="31" spans="1:10" ht="30" customHeight="1">
      <c r="A31" s="39">
        <v>2</v>
      </c>
      <c r="B31" s="40" t="s">
        <v>36</v>
      </c>
      <c r="C31" s="41"/>
      <c r="D31" s="41"/>
      <c r="E31" s="42"/>
      <c r="G31" s="18" t="s">
        <v>20</v>
      </c>
      <c r="H31" s="12">
        <v>14.5</v>
      </c>
      <c r="I31" s="12">
        <f>B30*C30/1000000*H31+E30/1000</f>
        <v>2.3249999999999997</v>
      </c>
      <c r="J31" s="12">
        <f>IF(J21=4,I31,J32)</f>
        <v>0</v>
      </c>
    </row>
    <row r="32" spans="1:10">
      <c r="A32" s="30"/>
      <c r="B32" s="43"/>
      <c r="C32" s="2" t="s">
        <v>8</v>
      </c>
      <c r="D32" s="45" t="s">
        <v>7</v>
      </c>
      <c r="E32" s="46"/>
      <c r="G32" s="18" t="s">
        <v>4</v>
      </c>
      <c r="H32" s="12">
        <v>11</v>
      </c>
      <c r="I32" s="12">
        <f>B30*C30/1000000*H32+E30/1000</f>
        <v>1.7999999999999998</v>
      </c>
      <c r="J32" s="12">
        <f>IF(J21=5,I32,J33)</f>
        <v>0</v>
      </c>
    </row>
    <row r="33" spans="1:10" ht="61.5" customHeight="1" thickBot="1">
      <c r="A33" s="31"/>
      <c r="B33" s="44"/>
      <c r="C33" s="15">
        <f>IF(J21=1,I28,J29)</f>
        <v>1.7849999999999999</v>
      </c>
      <c r="D33" s="37">
        <f>C33*B30</f>
        <v>535.5</v>
      </c>
      <c r="E33" s="38"/>
      <c r="G33" s="18" t="s">
        <v>5</v>
      </c>
      <c r="H33" s="12">
        <v>12</v>
      </c>
      <c r="I33" s="12">
        <f>B30*C30/1000000*H33+E30/1000</f>
        <v>1.9499999999999997</v>
      </c>
      <c r="J33" s="12">
        <f>IF(J21=6,I33,J34)</f>
        <v>0</v>
      </c>
    </row>
    <row r="34" spans="1:10" ht="60" customHeight="1">
      <c r="A34" s="39">
        <v>3</v>
      </c>
      <c r="B34" s="47" t="s">
        <v>37</v>
      </c>
      <c r="C34" s="48"/>
      <c r="D34" s="48"/>
      <c r="E34" s="49"/>
      <c r="G34" s="18" t="s">
        <v>6</v>
      </c>
      <c r="H34" s="12">
        <v>11.2</v>
      </c>
      <c r="I34" s="12">
        <f>B30*C30/1000000*H34+E30/1000</f>
        <v>1.8299999999999998</v>
      </c>
      <c r="J34" s="12">
        <f>IF(J21=7,I34,J35)</f>
        <v>0</v>
      </c>
    </row>
    <row r="35" spans="1:10" ht="15.6" customHeight="1">
      <c r="A35" s="30"/>
      <c r="B35" s="3" t="s">
        <v>13</v>
      </c>
      <c r="C35" s="19" t="s">
        <v>11</v>
      </c>
      <c r="D35" s="50" t="s">
        <v>12</v>
      </c>
      <c r="E35" s="51"/>
    </row>
    <row r="36" spans="1:10">
      <c r="A36" s="30"/>
      <c r="B36" s="16" t="s">
        <v>31</v>
      </c>
      <c r="C36" s="4" t="s">
        <v>27</v>
      </c>
      <c r="D36" s="52">
        <v>600</v>
      </c>
      <c r="E36" s="53"/>
    </row>
    <row r="37" spans="1:10">
      <c r="A37" s="30"/>
      <c r="B37" s="16" t="s">
        <v>32</v>
      </c>
      <c r="C37" s="4" t="s">
        <v>29</v>
      </c>
      <c r="D37" s="52">
        <v>950</v>
      </c>
      <c r="E37" s="53"/>
    </row>
    <row r="38" spans="1:10" ht="15.75" thickBot="1">
      <c r="A38" s="31"/>
      <c r="B38" s="17" t="s">
        <v>33</v>
      </c>
      <c r="C38" s="5" t="s">
        <v>30</v>
      </c>
      <c r="D38" s="54">
        <v>1505</v>
      </c>
      <c r="E38" s="55"/>
    </row>
  </sheetData>
  <sheetProtection password="D8AE" sheet="1" objects="1" scenarios="1"/>
  <mergeCells count="32">
    <mergeCell ref="H21:I21"/>
    <mergeCell ref="A34:A38"/>
    <mergeCell ref="B34:E34"/>
    <mergeCell ref="D35:E35"/>
    <mergeCell ref="D36:E36"/>
    <mergeCell ref="D37:E37"/>
    <mergeCell ref="D38:E38"/>
    <mergeCell ref="A21:E27"/>
    <mergeCell ref="A28:A30"/>
    <mergeCell ref="B28:E28"/>
    <mergeCell ref="D29:D30"/>
    <mergeCell ref="A31:A33"/>
    <mergeCell ref="B31:E31"/>
    <mergeCell ref="B32:B33"/>
    <mergeCell ref="D32:E32"/>
    <mergeCell ref="D33:E33"/>
    <mergeCell ref="A11:A13"/>
    <mergeCell ref="B11:E11"/>
    <mergeCell ref="B12:B13"/>
    <mergeCell ref="D12:E12"/>
    <mergeCell ref="D13:E13"/>
    <mergeCell ref="A14:A18"/>
    <mergeCell ref="B14:E14"/>
    <mergeCell ref="D15:E15"/>
    <mergeCell ref="D16:E16"/>
    <mergeCell ref="D17:E17"/>
    <mergeCell ref="D18:E18"/>
    <mergeCell ref="A1:E7"/>
    <mergeCell ref="H1:I1"/>
    <mergeCell ref="A8:A10"/>
    <mergeCell ref="B8:E8"/>
    <mergeCell ref="D9:D10"/>
  </mergeCells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Dmitriy</cp:lastModifiedBy>
  <dcterms:created xsi:type="dcterms:W3CDTF">2015-06-05T18:19:34Z</dcterms:created>
  <dcterms:modified xsi:type="dcterms:W3CDTF">2022-06-02T10:31:49Z</dcterms:modified>
</cp:coreProperties>
</file>